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erver01\Documenti\PASQUA 2026\"/>
    </mc:Choice>
  </mc:AlternateContent>
  <xr:revisionPtr revIDLastSave="0" documentId="13_ncr:1_{B228F30D-A239-4245-858D-210038BE7AE5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MODULO ORDINE" sheetId="1" r:id="rId1"/>
    <sheet name="PER INSERIMENTO SU DEMETRA" sheetId="2" r:id="rId2"/>
  </sheets>
  <definedNames>
    <definedName name="_xlnm._FilterDatabase" localSheetId="0" hidden="1">'MODULO ORDINE'!$A$4:$H$56</definedName>
    <definedName name="_xlnm._FilterDatabase" localSheetId="1" hidden="1">'PER INSERIMENTO SU DEMETRA'!$A$4:$B$37</definedName>
    <definedName name="_xlnm.Print_Titles" localSheetId="0">'MODULO ORDINE'!$1:$3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H15" i="1"/>
  <c r="H19" i="1"/>
  <c r="H12" i="1"/>
  <c r="G12" i="1"/>
  <c r="H11" i="1"/>
  <c r="G11" i="1"/>
  <c r="G15" i="1"/>
  <c r="G19" i="1" l="1"/>
  <c r="G37" i="1"/>
  <c r="H37" i="1"/>
  <c r="G38" i="1"/>
  <c r="G46" i="1"/>
  <c r="H38" i="1"/>
  <c r="H46" i="1"/>
  <c r="H10" i="1"/>
  <c r="G10" i="1"/>
  <c r="H8" i="1"/>
  <c r="G8" i="1"/>
  <c r="H16" i="1"/>
  <c r="H17" i="1"/>
  <c r="H20" i="1"/>
  <c r="H26" i="1"/>
  <c r="H27" i="1"/>
  <c r="G31" i="1"/>
  <c r="H34" i="1"/>
  <c r="H35" i="1"/>
  <c r="H40" i="1"/>
  <c r="H41" i="1"/>
  <c r="G48" i="1"/>
  <c r="G49" i="1"/>
  <c r="G51" i="1"/>
  <c r="G54" i="1"/>
  <c r="H5" i="1"/>
  <c r="B5" i="2"/>
  <c r="A5" i="2"/>
  <c r="H56" i="1"/>
  <c r="G56" i="1"/>
  <c r="H55" i="1"/>
  <c r="G55" i="1"/>
  <c r="C54" i="1"/>
  <c r="C53" i="1"/>
  <c r="C52" i="1"/>
  <c r="C51" i="1"/>
  <c r="G50" i="1"/>
  <c r="C50" i="1"/>
  <c r="C49" i="1"/>
  <c r="C48" i="1"/>
  <c r="H47" i="1"/>
  <c r="G47" i="1"/>
  <c r="H45" i="1"/>
  <c r="G45" i="1"/>
  <c r="H44" i="1"/>
  <c r="G44" i="1"/>
  <c r="H43" i="1"/>
  <c r="G43" i="1"/>
  <c r="H42" i="1"/>
  <c r="G42" i="1"/>
  <c r="H36" i="1"/>
  <c r="G36" i="1"/>
  <c r="H33" i="1"/>
  <c r="G33" i="1"/>
  <c r="H29" i="1"/>
  <c r="G29" i="1"/>
  <c r="H28" i="1"/>
  <c r="G28" i="1"/>
  <c r="H25" i="1"/>
  <c r="G25" i="1"/>
  <c r="H24" i="1"/>
  <c r="G24" i="1"/>
  <c r="H23" i="1"/>
  <c r="G23" i="1"/>
  <c r="H22" i="1"/>
  <c r="G22" i="1"/>
  <c r="H21" i="1"/>
  <c r="G21" i="1"/>
  <c r="H18" i="1"/>
  <c r="G18" i="1"/>
  <c r="H14" i="1"/>
  <c r="G14" i="1"/>
  <c r="H13" i="1"/>
  <c r="G13" i="1"/>
  <c r="H9" i="1"/>
  <c r="G9" i="1"/>
  <c r="H7" i="1"/>
  <c r="G7" i="1"/>
  <c r="H6" i="1"/>
  <c r="G6" i="1"/>
  <c r="H52" i="1" l="1"/>
  <c r="G40" i="1"/>
  <c r="H31" i="1"/>
  <c r="G53" i="1"/>
  <c r="G16" i="1"/>
  <c r="G20" i="1"/>
  <c r="G26" i="1"/>
  <c r="G32" i="1"/>
  <c r="G34" i="1"/>
  <c r="G41" i="1"/>
  <c r="H48" i="1"/>
  <c r="H54" i="1"/>
  <c r="H32" i="1"/>
  <c r="G17" i="1"/>
  <c r="G27" i="1"/>
  <c r="G35" i="1"/>
  <c r="G30" i="1"/>
  <c r="G39" i="1"/>
  <c r="H30" i="1"/>
  <c r="H39" i="1"/>
  <c r="G52" i="1"/>
  <c r="G5" i="1"/>
  <c r="H50" i="1"/>
  <c r="H49" i="1"/>
  <c r="H51" i="1"/>
  <c r="H53" i="1"/>
  <c r="H3" i="1" l="1"/>
</calcChain>
</file>

<file path=xl/sharedStrings.xml><?xml version="1.0" encoding="utf-8"?>
<sst xmlns="http://schemas.openxmlformats.org/spreadsheetml/2006/main" count="71" uniqueCount="71">
  <si>
    <t>BOTTEGA</t>
  </si>
  <si>
    <t>CITTA</t>
  </si>
  <si>
    <t>TOTALE IMPONIBILE</t>
  </si>
  <si>
    <t>CODICE</t>
  </si>
  <si>
    <t>DESCRIZIONE</t>
  </si>
  <si>
    <t>PVP</t>
  </si>
  <si>
    <t>SCONTO</t>
  </si>
  <si>
    <t>MULTIPLI</t>
  </si>
  <si>
    <t>QUANTITA</t>
  </si>
  <si>
    <t>CHECK</t>
  </si>
  <si>
    <t>IMPONIBILE</t>
  </si>
  <si>
    <t>COLOMBA TRADIZIONALE  750g BORSA COTONE</t>
  </si>
  <si>
    <t>COLOMBA TRADIZIONALE  750g</t>
  </si>
  <si>
    <t>COLOMBA CON GOCCE DI CIOCCOLATO 750g</t>
  </si>
  <si>
    <t>COLOMBA CON PERE E CIOCCOLATO 750g</t>
  </si>
  <si>
    <t>TORTA DELLE ROSE 500g</t>
  </si>
  <si>
    <t>BISCOTTI PASQUALINI ALLA FRAGOLA 200g</t>
  </si>
  <si>
    <t>CESTINO PRIMAVERA CON PASQUALINI ALLA FRAGOLA 200g</t>
  </si>
  <si>
    <t>BISCOTTI FROLLA DECORATA CONGLIETTO 180g</t>
  </si>
  <si>
    <t>ARCOBALUOVO LATTE 250g</t>
  </si>
  <si>
    <t>ARCOBALUOVO FONDENTE EXTRA 250g</t>
  </si>
  <si>
    <t>UOVO CIOCCOLATO AL LATTE 250g</t>
  </si>
  <si>
    <t>UOVO CIOCCOLATO FONDENTE 250g</t>
  </si>
  <si>
    <t>UOVO CIOCCOLATO AL LATTE 350G</t>
  </si>
  <si>
    <t>UOVO CIOCCOLATO FONDENTE 350G</t>
  </si>
  <si>
    <t>UOVO CIOCCOLATO AL LATTE 1 KG</t>
  </si>
  <si>
    <t>UOVO CIOCCOLATO FONDENTE 1 KG</t>
  </si>
  <si>
    <t>UOVO FONDENTE CON GRANELLA DI NOCCIOLE IGP 280g</t>
  </si>
  <si>
    <t>HUEVITO LATTE 100g</t>
  </si>
  <si>
    <t>HUEVITO LATTE NOCCIOLE 100g</t>
  </si>
  <si>
    <t>HUEVITO FONDENTE EXTRA 100g</t>
  </si>
  <si>
    <t>HUEVITO FONDENTE EXTRA ARANCIO 100g</t>
  </si>
  <si>
    <t>HUEVITO FONDENTE EXTRA BERGAMOTTO 100g</t>
  </si>
  <si>
    <t>HUEVITO BOX LATTE 150g</t>
  </si>
  <si>
    <t>HUEVITO BOX FONDENTE 150g</t>
  </si>
  <si>
    <t>SCATOLA 10 TAVOLETTE BUONA PASQUA 40g</t>
  </si>
  <si>
    <t>SCATOLA 10 OVETTI PIATTI CIOCCOLATO MISTI 80g</t>
  </si>
  <si>
    <t>UOVO PIATTO BIANCO DECORI FONDENTE 350g</t>
  </si>
  <si>
    <t>UOVO PIATTO LATTE DECORI BIANCO 350g</t>
  </si>
  <si>
    <t>UOVO PIATTO FONDENTE E DECORI BIANCO 350g</t>
  </si>
  <si>
    <t>UOVO PIATTO ARRICCHITO LATTE FRUTTA SECCA 350g</t>
  </si>
  <si>
    <t>UOVO PIATTO ARRICCHITO FONDENTE FRUTTA SECCA 350g</t>
  </si>
  <si>
    <t>SCATOLA 10 MEZZO UOVO DI CIOCCOLATO 40g</t>
  </si>
  <si>
    <t>SCATOLA 4 MEZZO UOVO DI CIOCCOLATO 150g</t>
  </si>
  <si>
    <t>SCATOLA 12 SACCHETTINI CONIGLIETTI MISTI 100g</t>
  </si>
  <si>
    <t>SCATOLA 8 PULCINI DI CIOCCOLATO 90g</t>
  </si>
  <si>
    <t>SCATOLA 8 FIGURE MISTE (4 CONIGLIETTI 70g e 4 SCOIATTOLI 110g)</t>
  </si>
  <si>
    <t>SCATOLA 8 OVETTI MISTI CON SORPRESA 60g</t>
  </si>
  <si>
    <t>UOVO BIANCO CONIGLIETTO LATTE CON SORPRESA 170g</t>
  </si>
  <si>
    <t>UOVO LATTE CONIGLIETTO BIANCO CON SORPRESA 170g</t>
  </si>
  <si>
    <t>ISTRUZIONI:</t>
  </si>
  <si>
    <t>Una volta inserite le quantità nel foglio MODULO ORDINE, filtrare qui sotto la colonna A selezionando solo "X", selezionare dalla cella B4 scendendo fino all'ultima, copiare ed incollare in un file di testo che va poi caricato su DEMETRA</t>
  </si>
  <si>
    <t>filtro q</t>
  </si>
  <si>
    <t>Codice articolo;Quantita</t>
  </si>
  <si>
    <t>MODULO PASQUA 2026</t>
  </si>
  <si>
    <t>9000393NUDA</t>
  </si>
  <si>
    <t>9000394NUDA</t>
  </si>
  <si>
    <t>HUEVITO PANDANUS FOND.ARANCIO E LATTE NOCCIOLE 2X100g</t>
  </si>
  <si>
    <t>HUEVITO MALLA LATTE 100g</t>
  </si>
  <si>
    <t>HUEVITO MALLA FONDENTE 100g</t>
  </si>
  <si>
    <t>SCATOLA 3 COLOMBE CIOCCOLATO MISTE 140g</t>
  </si>
  <si>
    <t>SCATOLA 4 CAMPANE CIOCCOLATO MISTE 130g</t>
  </si>
  <si>
    <t>VASSOIO OVETTI CIOCCOLATO MISTI 200g</t>
  </si>
  <si>
    <t>OVETTI CONFETTATI 170g NEL SACCHETTO DI COTONE</t>
  </si>
  <si>
    <t>COLOMBA CON GOCCE DI CIOCCOLATO 750g BORSA COTONE</t>
  </si>
  <si>
    <t>COLOMBA CON PERE E CIOCCOLATO 750g BORSA COTONE</t>
  </si>
  <si>
    <t>UOVO PASQUALE ALLE AMARENE 500g</t>
  </si>
  <si>
    <t>COLOMBA PANDORATA 750g</t>
  </si>
  <si>
    <t>COLOMBA PANDORATA 750g BORSA COTONE</t>
  </si>
  <si>
    <r>
      <rPr>
        <sz val="11"/>
        <color rgb="FFFF0000"/>
        <rFont val="Calibri"/>
        <family val="2"/>
        <scheme val="minor"/>
      </rPr>
      <t>TORTORELLA</t>
    </r>
    <r>
      <rPr>
        <sz val="11"/>
        <rFont val="Calibri"/>
        <family val="2"/>
        <scheme val="minor"/>
      </rPr>
      <t xml:space="preserve"> BAGNATA AL VINO PASSITO 500g</t>
    </r>
  </si>
  <si>
    <t>9000412NUDA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</si>
</sst>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Skia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 applyProtection="1">
      <alignment horizontal="left"/>
      <protection hidden="1"/>
    </xf>
    <xf numFmtId="0" fontId="0" fillId="2" borderId="0" xfId="0" applyFill="1" applyProtection="1">
      <protection locked="0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left"/>
      <protection hidden="1"/>
    </xf>
    <xf numFmtId="9" fontId="2" fillId="0" borderId="1" xfId="2" applyFont="1" applyFill="1" applyBorder="1" applyAlignment="1" applyProtection="1">
      <protection hidden="1"/>
    </xf>
    <xf numFmtId="1" fontId="2" fillId="0" borderId="1" xfId="2" applyNumberFormat="1" applyFont="1" applyFill="1" applyBorder="1" applyAlignment="1" applyProtection="1">
      <alignment horizontal="center"/>
      <protection hidden="1"/>
    </xf>
    <xf numFmtId="164" fontId="2" fillId="0" borderId="1" xfId="1" applyFont="1" applyFill="1" applyBorder="1" applyAlignment="1" applyProtection="1">
      <alignment horizontal="right"/>
      <protection hidden="1"/>
    </xf>
    <xf numFmtId="0" fontId="5" fillId="0" borderId="1" xfId="1" applyNumberFormat="1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left"/>
      <protection hidden="1"/>
    </xf>
    <xf numFmtId="164" fontId="5" fillId="0" borderId="1" xfId="1" applyFont="1" applyFill="1" applyBorder="1" applyAlignment="1" applyProtection="1">
      <alignment horizontal="right"/>
      <protection hidden="1"/>
    </xf>
    <xf numFmtId="9" fontId="5" fillId="0" borderId="1" xfId="2" applyFont="1" applyFill="1" applyBorder="1" applyAlignment="1" applyProtection="1">
      <protection hidden="1"/>
    </xf>
    <xf numFmtId="1" fontId="5" fillId="0" borderId="1" xfId="2" applyNumberFormat="1" applyFont="1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left"/>
      <protection hidden="1"/>
    </xf>
    <xf numFmtId="164" fontId="1" fillId="0" borderId="0" xfId="1" applyFont="1" applyProtection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1" applyFont="1" applyProtection="1"/>
    <xf numFmtId="0" fontId="0" fillId="3" borderId="1" xfId="0" applyFill="1" applyBorder="1"/>
    <xf numFmtId="164" fontId="1" fillId="3" borderId="1" xfId="1" applyFont="1" applyFill="1" applyBorder="1" applyProtection="1"/>
    <xf numFmtId="0" fontId="0" fillId="3" borderId="1" xfId="0" applyFill="1" applyBorder="1" applyAlignment="1">
      <alignment horizontal="center"/>
    </xf>
    <xf numFmtId="164" fontId="1" fillId="0" borderId="1" xfId="1" applyFont="1" applyBorder="1" applyProtection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164" fontId="5" fillId="0" borderId="1" xfId="1" applyFont="1" applyFill="1" applyBorder="1" applyAlignment="1" applyProtection="1">
      <alignment horizontal="center"/>
      <protection hidden="1"/>
    </xf>
    <xf numFmtId="0" fontId="5" fillId="0" borderId="2" xfId="1" applyNumberFormat="1" applyFont="1" applyFill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left"/>
      <protection hidden="1"/>
    </xf>
    <xf numFmtId="164" fontId="5" fillId="0" borderId="2" xfId="1" applyFont="1" applyFill="1" applyBorder="1" applyAlignment="1" applyProtection="1">
      <alignment horizontal="right"/>
      <protection hidden="1"/>
    </xf>
    <xf numFmtId="9" fontId="5" fillId="0" borderId="2" xfId="2" applyFont="1" applyFill="1" applyBorder="1" applyAlignment="1" applyProtection="1">
      <protection hidden="1"/>
    </xf>
    <xf numFmtId="1" fontId="5" fillId="0" borderId="2" xfId="2" applyNumberFormat="1" applyFont="1" applyFill="1" applyBorder="1" applyAlignment="1" applyProtection="1">
      <alignment horizontal="center"/>
      <protection hidden="1"/>
    </xf>
    <xf numFmtId="0" fontId="5" fillId="0" borderId="2" xfId="0" applyFont="1" applyBorder="1" applyAlignment="1">
      <alignment horizontal="center"/>
    </xf>
    <xf numFmtId="164" fontId="2" fillId="0" borderId="1" xfId="1" applyFont="1" applyBorder="1" applyProtection="1"/>
    <xf numFmtId="0" fontId="0" fillId="0" borderId="0" xfId="0" applyAlignment="1">
      <alignment horizontal="center" wrapText="1"/>
    </xf>
    <xf numFmtId="1" fontId="5" fillId="2" borderId="1" xfId="0" applyNumberFormat="1" applyFont="1" applyFill="1" applyBorder="1" applyProtection="1">
      <protection locked="0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0</xdr:rowOff>
    </xdr:from>
    <xdr:to>
      <xdr:col>4</xdr:col>
      <xdr:colOff>510540</xdr:colOff>
      <xdr:row>3</xdr:row>
      <xdr:rowOff>19050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0"/>
          <a:ext cx="762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workbookViewId="0">
      <pane xSplit="5" ySplit="4" topLeftCell="F5" activePane="bottomRight" state="frozen"/>
      <selection activeCell="B23" sqref="B23"/>
      <selection pane="topRight" activeCell="B23" sqref="B23"/>
      <selection pane="bottomLeft" activeCell="B23" sqref="B23"/>
      <selection pane="bottomRight" activeCell="H3" sqref="H3"/>
    </sheetView>
  </sheetViews>
  <sheetFormatPr defaultColWidth="9.109375" defaultRowHeight="14.4" x14ac:dyDescent="0.3"/>
  <cols>
    <col min="1" max="1" width="14.33203125" customWidth="1"/>
    <col min="2" max="2" width="63.33203125" bestFit="1" customWidth="1"/>
    <col min="3" max="3" width="8.5546875" style="14" bestFit="1" customWidth="1"/>
    <col min="4" max="4" width="8.44140625" style="14" customWidth="1"/>
    <col min="5" max="5" width="9.109375" bestFit="1" customWidth="1"/>
    <col min="6" max="6" width="9" bestFit="1" customWidth="1"/>
    <col min="7" max="7" width="10.88671875" style="15" customWidth="1"/>
    <col min="8" max="8" width="14.6640625" style="14" customWidth="1"/>
  </cols>
  <sheetData>
    <row r="1" spans="1:8" ht="15.6" x14ac:dyDescent="0.4">
      <c r="A1" s="1" t="s">
        <v>54</v>
      </c>
    </row>
    <row r="2" spans="1:8" x14ac:dyDescent="0.3">
      <c r="A2" s="16" t="s">
        <v>0</v>
      </c>
      <c r="B2" s="2"/>
    </row>
    <row r="3" spans="1:8" x14ac:dyDescent="0.3">
      <c r="A3" s="16" t="s">
        <v>1</v>
      </c>
      <c r="B3" s="2"/>
      <c r="G3" s="17" t="s">
        <v>2</v>
      </c>
      <c r="H3" s="18">
        <f>SUM(H5:H56)</f>
        <v>0</v>
      </c>
    </row>
    <row r="4" spans="1:8" x14ac:dyDescent="0.3">
      <c r="A4" s="19" t="s">
        <v>3</v>
      </c>
      <c r="B4" s="19" t="s">
        <v>4</v>
      </c>
      <c r="C4" s="20" t="s">
        <v>5</v>
      </c>
      <c r="D4" s="20" t="s">
        <v>6</v>
      </c>
      <c r="E4" s="19" t="s">
        <v>7</v>
      </c>
      <c r="F4" s="19" t="s">
        <v>8</v>
      </c>
      <c r="G4" s="21" t="s">
        <v>9</v>
      </c>
      <c r="H4" s="20" t="s">
        <v>10</v>
      </c>
    </row>
    <row r="5" spans="1:8" x14ac:dyDescent="0.3">
      <c r="A5" s="8">
        <v>9000315</v>
      </c>
      <c r="B5" s="9" t="s">
        <v>11</v>
      </c>
      <c r="C5" s="27">
        <v>16.8</v>
      </c>
      <c r="D5" s="11">
        <v>0.2</v>
      </c>
      <c r="E5" s="12">
        <v>6</v>
      </c>
      <c r="F5" s="36"/>
      <c r="G5" s="26" t="str">
        <f t="shared" ref="G5:G36" si="0">IF(MOD(F5,E5)=0,"ok","controllare")</f>
        <v>ok</v>
      </c>
      <c r="H5" s="22">
        <f t="shared" ref="H5:H36" si="1">+ROUND(F5*C5/1.1*(1-D5),2)</f>
        <v>0</v>
      </c>
    </row>
    <row r="6" spans="1:8" s="24" customFormat="1" x14ac:dyDescent="0.3">
      <c r="A6" s="8">
        <v>9000359</v>
      </c>
      <c r="B6" s="9" t="s">
        <v>12</v>
      </c>
      <c r="C6" s="27">
        <v>12.8</v>
      </c>
      <c r="D6" s="11">
        <v>0.2</v>
      </c>
      <c r="E6" s="12">
        <v>6</v>
      </c>
      <c r="F6" s="36"/>
      <c r="G6" s="26" t="str">
        <f t="shared" si="0"/>
        <v>ok</v>
      </c>
      <c r="H6" s="22">
        <f t="shared" si="1"/>
        <v>0</v>
      </c>
    </row>
    <row r="7" spans="1:8" s="24" customFormat="1" x14ac:dyDescent="0.3">
      <c r="A7" s="8">
        <v>9000393</v>
      </c>
      <c r="B7" s="9" t="s">
        <v>64</v>
      </c>
      <c r="C7" s="27">
        <v>19.5</v>
      </c>
      <c r="D7" s="11">
        <v>0.2</v>
      </c>
      <c r="E7" s="12">
        <v>6</v>
      </c>
      <c r="F7" s="36"/>
      <c r="G7" s="26" t="str">
        <f t="shared" si="0"/>
        <v>ok</v>
      </c>
      <c r="H7" s="22">
        <f t="shared" si="1"/>
        <v>0</v>
      </c>
    </row>
    <row r="8" spans="1:8" s="24" customFormat="1" x14ac:dyDescent="0.3">
      <c r="A8" s="8" t="s">
        <v>55</v>
      </c>
      <c r="B8" s="9" t="s">
        <v>13</v>
      </c>
      <c r="C8" s="27">
        <v>15.5</v>
      </c>
      <c r="D8" s="11">
        <v>0.2</v>
      </c>
      <c r="E8" s="12">
        <v>6</v>
      </c>
      <c r="F8" s="36"/>
      <c r="G8" s="26" t="str">
        <f t="shared" si="0"/>
        <v>ok</v>
      </c>
      <c r="H8" s="22">
        <f t="shared" si="1"/>
        <v>0</v>
      </c>
    </row>
    <row r="9" spans="1:8" s="24" customFormat="1" x14ac:dyDescent="0.3">
      <c r="A9" s="8">
        <v>9000394</v>
      </c>
      <c r="B9" s="9" t="s">
        <v>65</v>
      </c>
      <c r="C9" s="27">
        <v>19.5</v>
      </c>
      <c r="D9" s="11">
        <v>0.2</v>
      </c>
      <c r="E9" s="12">
        <v>6</v>
      </c>
      <c r="F9" s="36"/>
      <c r="G9" s="26" t="str">
        <f t="shared" si="0"/>
        <v>ok</v>
      </c>
      <c r="H9" s="22">
        <f t="shared" si="1"/>
        <v>0</v>
      </c>
    </row>
    <row r="10" spans="1:8" s="24" customFormat="1" x14ac:dyDescent="0.3">
      <c r="A10" s="8" t="s">
        <v>56</v>
      </c>
      <c r="B10" s="9" t="s">
        <v>14</v>
      </c>
      <c r="C10" s="27">
        <v>15.5</v>
      </c>
      <c r="D10" s="11">
        <v>0.2</v>
      </c>
      <c r="E10" s="12">
        <v>6</v>
      </c>
      <c r="F10" s="36"/>
      <c r="G10" s="26" t="str">
        <f t="shared" si="0"/>
        <v>ok</v>
      </c>
      <c r="H10" s="22">
        <f t="shared" si="1"/>
        <v>0</v>
      </c>
    </row>
    <row r="11" spans="1:8" s="24" customFormat="1" x14ac:dyDescent="0.3">
      <c r="A11" s="3">
        <v>9000412</v>
      </c>
      <c r="B11" s="4" t="s">
        <v>68</v>
      </c>
      <c r="C11" s="7">
        <v>17.8</v>
      </c>
      <c r="D11" s="5">
        <v>0.2</v>
      </c>
      <c r="E11" s="6">
        <v>6</v>
      </c>
      <c r="F11" s="36"/>
      <c r="G11" s="23" t="str">
        <f t="shared" si="0"/>
        <v>ok</v>
      </c>
      <c r="H11" s="34">
        <f t="shared" si="1"/>
        <v>0</v>
      </c>
    </row>
    <row r="12" spans="1:8" s="24" customFormat="1" x14ac:dyDescent="0.3">
      <c r="A12" s="3" t="s">
        <v>70</v>
      </c>
      <c r="B12" s="4" t="s">
        <v>67</v>
      </c>
      <c r="C12" s="7">
        <v>13.8</v>
      </c>
      <c r="D12" s="5">
        <v>0.2</v>
      </c>
      <c r="E12" s="6">
        <v>6</v>
      </c>
      <c r="F12" s="36"/>
      <c r="G12" s="23" t="str">
        <f t="shared" si="0"/>
        <v>ok</v>
      </c>
      <c r="H12" s="34">
        <f t="shared" si="1"/>
        <v>0</v>
      </c>
    </row>
    <row r="13" spans="1:8" x14ac:dyDescent="0.3">
      <c r="A13" s="8">
        <v>9000318</v>
      </c>
      <c r="B13" s="9" t="s">
        <v>69</v>
      </c>
      <c r="C13" s="27">
        <v>18</v>
      </c>
      <c r="D13" s="11">
        <v>0.2</v>
      </c>
      <c r="E13" s="12">
        <v>4</v>
      </c>
      <c r="F13" s="36"/>
      <c r="G13" s="26" t="str">
        <f t="shared" si="0"/>
        <v>ok</v>
      </c>
      <c r="H13" s="22">
        <f t="shared" si="1"/>
        <v>0</v>
      </c>
    </row>
    <row r="14" spans="1:8" x14ac:dyDescent="0.3">
      <c r="A14" s="8">
        <v>9180208</v>
      </c>
      <c r="B14" s="9" t="s">
        <v>15</v>
      </c>
      <c r="C14" s="27">
        <v>14</v>
      </c>
      <c r="D14" s="11">
        <v>0.2</v>
      </c>
      <c r="E14" s="12">
        <v>8</v>
      </c>
      <c r="F14" s="36"/>
      <c r="G14" s="26" t="str">
        <f t="shared" si="0"/>
        <v>ok</v>
      </c>
      <c r="H14" s="22">
        <f t="shared" si="1"/>
        <v>0</v>
      </c>
    </row>
    <row r="15" spans="1:8" s="24" customFormat="1" x14ac:dyDescent="0.3">
      <c r="A15" s="3">
        <v>9180211</v>
      </c>
      <c r="B15" s="4" t="s">
        <v>66</v>
      </c>
      <c r="C15" s="7">
        <v>19</v>
      </c>
      <c r="D15" s="5">
        <v>0.2</v>
      </c>
      <c r="E15" s="6">
        <v>8</v>
      </c>
      <c r="F15" s="36"/>
      <c r="G15" s="23" t="str">
        <f t="shared" si="0"/>
        <v>ok</v>
      </c>
      <c r="H15" s="34">
        <f t="shared" si="1"/>
        <v>0</v>
      </c>
    </row>
    <row r="16" spans="1:8" x14ac:dyDescent="0.3">
      <c r="A16" s="8">
        <v>9170240</v>
      </c>
      <c r="B16" s="9" t="s">
        <v>16</v>
      </c>
      <c r="C16" s="27">
        <v>4.8</v>
      </c>
      <c r="D16" s="11">
        <v>0.25</v>
      </c>
      <c r="E16" s="12">
        <v>6</v>
      </c>
      <c r="F16" s="36"/>
      <c r="G16" s="26" t="str">
        <f t="shared" si="0"/>
        <v>ok</v>
      </c>
      <c r="H16" s="22">
        <f t="shared" si="1"/>
        <v>0</v>
      </c>
    </row>
    <row r="17" spans="1:8" x14ac:dyDescent="0.3">
      <c r="A17" s="8">
        <v>9170247</v>
      </c>
      <c r="B17" s="9" t="s">
        <v>17</v>
      </c>
      <c r="C17" s="27">
        <v>8.5</v>
      </c>
      <c r="D17" s="11">
        <v>0.25</v>
      </c>
      <c r="E17" s="12">
        <v>6</v>
      </c>
      <c r="F17" s="36"/>
      <c r="G17" s="26" t="str">
        <f t="shared" si="0"/>
        <v>ok</v>
      </c>
      <c r="H17" s="22">
        <f t="shared" si="1"/>
        <v>0</v>
      </c>
    </row>
    <row r="18" spans="1:8" s="24" customFormat="1" x14ac:dyDescent="0.3">
      <c r="A18" s="8">
        <v>9000396</v>
      </c>
      <c r="B18" s="9" t="s">
        <v>18</v>
      </c>
      <c r="C18" s="27">
        <v>7</v>
      </c>
      <c r="D18" s="11">
        <v>0.25</v>
      </c>
      <c r="E18" s="12">
        <v>8</v>
      </c>
      <c r="F18" s="36"/>
      <c r="G18" s="26" t="str">
        <f t="shared" si="0"/>
        <v>ok</v>
      </c>
      <c r="H18" s="22">
        <f t="shared" si="1"/>
        <v>0</v>
      </c>
    </row>
    <row r="19" spans="1:8" s="24" customFormat="1" x14ac:dyDescent="0.3">
      <c r="A19" s="3">
        <v>9000413</v>
      </c>
      <c r="B19" s="4" t="s">
        <v>63</v>
      </c>
      <c r="C19" s="7">
        <v>6.8</v>
      </c>
      <c r="D19" s="5">
        <v>0.25</v>
      </c>
      <c r="E19" s="6">
        <v>6</v>
      </c>
      <c r="F19" s="36"/>
      <c r="G19" s="23" t="str">
        <f t="shared" si="0"/>
        <v>ok</v>
      </c>
      <c r="H19" s="34">
        <f t="shared" si="1"/>
        <v>0</v>
      </c>
    </row>
    <row r="20" spans="1:8" x14ac:dyDescent="0.3">
      <c r="A20" s="8">
        <v>9080219</v>
      </c>
      <c r="B20" s="9" t="s">
        <v>19</v>
      </c>
      <c r="C20" s="10">
        <v>24.8</v>
      </c>
      <c r="D20" s="11">
        <v>0.25</v>
      </c>
      <c r="E20" s="12">
        <v>10</v>
      </c>
      <c r="F20" s="36"/>
      <c r="G20" s="26" t="str">
        <f t="shared" si="0"/>
        <v>ok</v>
      </c>
      <c r="H20" s="22">
        <f t="shared" si="1"/>
        <v>0</v>
      </c>
    </row>
    <row r="21" spans="1:8" x14ac:dyDescent="0.3">
      <c r="A21" s="8">
        <v>9080220</v>
      </c>
      <c r="B21" s="9" t="s">
        <v>20</v>
      </c>
      <c r="C21" s="10">
        <v>24.8</v>
      </c>
      <c r="D21" s="11">
        <v>0.25</v>
      </c>
      <c r="E21" s="12">
        <v>10</v>
      </c>
      <c r="F21" s="36"/>
      <c r="G21" s="26" t="str">
        <f t="shared" si="0"/>
        <v>ok</v>
      </c>
      <c r="H21" s="22">
        <f t="shared" si="1"/>
        <v>0</v>
      </c>
    </row>
    <row r="22" spans="1:8" x14ac:dyDescent="0.3">
      <c r="A22" s="8">
        <v>9080217</v>
      </c>
      <c r="B22" s="9" t="s">
        <v>21</v>
      </c>
      <c r="C22" s="10">
        <v>15</v>
      </c>
      <c r="D22" s="11">
        <v>0.25</v>
      </c>
      <c r="E22" s="12">
        <v>8</v>
      </c>
      <c r="F22" s="36"/>
      <c r="G22" s="26" t="str">
        <f t="shared" si="0"/>
        <v>ok</v>
      </c>
      <c r="H22" s="22">
        <f t="shared" si="1"/>
        <v>0</v>
      </c>
    </row>
    <row r="23" spans="1:8" x14ac:dyDescent="0.3">
      <c r="A23" s="8">
        <v>9080218</v>
      </c>
      <c r="B23" s="9" t="s">
        <v>22</v>
      </c>
      <c r="C23" s="10">
        <v>15</v>
      </c>
      <c r="D23" s="11">
        <v>0.25</v>
      </c>
      <c r="E23" s="12">
        <v>8</v>
      </c>
      <c r="F23" s="36"/>
      <c r="G23" s="26" t="str">
        <f t="shared" si="0"/>
        <v>ok</v>
      </c>
      <c r="H23" s="22">
        <f t="shared" si="1"/>
        <v>0</v>
      </c>
    </row>
    <row r="24" spans="1:8" x14ac:dyDescent="0.3">
      <c r="A24" s="8">
        <v>9080232</v>
      </c>
      <c r="B24" s="9" t="s">
        <v>23</v>
      </c>
      <c r="C24" s="10">
        <v>17.8</v>
      </c>
      <c r="D24" s="11">
        <v>0.25</v>
      </c>
      <c r="E24" s="12">
        <v>6</v>
      </c>
      <c r="F24" s="36"/>
      <c r="G24" s="26" t="str">
        <f t="shared" si="0"/>
        <v>ok</v>
      </c>
      <c r="H24" s="22">
        <f t="shared" si="1"/>
        <v>0</v>
      </c>
    </row>
    <row r="25" spans="1:8" x14ac:dyDescent="0.3">
      <c r="A25" s="8">
        <v>9080233</v>
      </c>
      <c r="B25" s="9" t="s">
        <v>24</v>
      </c>
      <c r="C25" s="10">
        <v>17.8</v>
      </c>
      <c r="D25" s="11">
        <v>0.25</v>
      </c>
      <c r="E25" s="12">
        <v>6</v>
      </c>
      <c r="F25" s="36"/>
      <c r="G25" s="26" t="str">
        <f t="shared" si="0"/>
        <v>ok</v>
      </c>
      <c r="H25" s="22">
        <f t="shared" si="1"/>
        <v>0</v>
      </c>
    </row>
    <row r="26" spans="1:8" x14ac:dyDescent="0.3">
      <c r="A26" s="8">
        <v>9080234</v>
      </c>
      <c r="B26" s="9" t="s">
        <v>25</v>
      </c>
      <c r="C26" s="10">
        <v>47</v>
      </c>
      <c r="D26" s="11">
        <v>0.25</v>
      </c>
      <c r="E26" s="12">
        <v>1</v>
      </c>
      <c r="F26" s="36"/>
      <c r="G26" s="26" t="str">
        <f t="shared" si="0"/>
        <v>ok</v>
      </c>
      <c r="H26" s="22">
        <f t="shared" si="1"/>
        <v>0</v>
      </c>
    </row>
    <row r="27" spans="1:8" x14ac:dyDescent="0.3">
      <c r="A27" s="8">
        <v>9080235</v>
      </c>
      <c r="B27" s="9" t="s">
        <v>26</v>
      </c>
      <c r="C27" s="10">
        <v>47</v>
      </c>
      <c r="D27" s="11">
        <v>0.25</v>
      </c>
      <c r="E27" s="12">
        <v>1</v>
      </c>
      <c r="F27" s="36"/>
      <c r="G27" s="26" t="str">
        <f t="shared" si="0"/>
        <v>ok</v>
      </c>
      <c r="H27" s="22">
        <f t="shared" si="1"/>
        <v>0</v>
      </c>
    </row>
    <row r="28" spans="1:8" s="24" customFormat="1" x14ac:dyDescent="0.3">
      <c r="A28" s="8">
        <v>9080255</v>
      </c>
      <c r="B28" s="9" t="s">
        <v>27</v>
      </c>
      <c r="C28" s="10">
        <v>18.5</v>
      </c>
      <c r="D28" s="11">
        <v>0.25</v>
      </c>
      <c r="E28" s="12">
        <v>8</v>
      </c>
      <c r="F28" s="36"/>
      <c r="G28" s="26" t="str">
        <f t="shared" si="0"/>
        <v>ok</v>
      </c>
      <c r="H28" s="22">
        <f t="shared" si="1"/>
        <v>0</v>
      </c>
    </row>
    <row r="29" spans="1:8" x14ac:dyDescent="0.3">
      <c r="A29" s="8">
        <v>9080221</v>
      </c>
      <c r="B29" s="9" t="s">
        <v>28</v>
      </c>
      <c r="C29" s="10">
        <v>5.8</v>
      </c>
      <c r="D29" s="11">
        <v>0.2</v>
      </c>
      <c r="E29" s="12">
        <v>12</v>
      </c>
      <c r="F29" s="36"/>
      <c r="G29" s="26" t="str">
        <f t="shared" si="0"/>
        <v>ok</v>
      </c>
      <c r="H29" s="22">
        <f t="shared" si="1"/>
        <v>0</v>
      </c>
    </row>
    <row r="30" spans="1:8" s="24" customFormat="1" x14ac:dyDescent="0.3">
      <c r="A30" s="8">
        <v>9080253</v>
      </c>
      <c r="B30" s="9" t="s">
        <v>29</v>
      </c>
      <c r="C30" s="10">
        <v>5.8</v>
      </c>
      <c r="D30" s="11">
        <v>0.2</v>
      </c>
      <c r="E30" s="12">
        <v>12</v>
      </c>
      <c r="F30" s="36"/>
      <c r="G30" s="26" t="str">
        <f t="shared" si="0"/>
        <v>ok</v>
      </c>
      <c r="H30" s="22">
        <f t="shared" si="1"/>
        <v>0</v>
      </c>
    </row>
    <row r="31" spans="1:8" x14ac:dyDescent="0.3">
      <c r="A31" s="8">
        <v>9080222</v>
      </c>
      <c r="B31" s="9" t="s">
        <v>30</v>
      </c>
      <c r="C31" s="10">
        <v>6.4</v>
      </c>
      <c r="D31" s="11">
        <v>0.2</v>
      </c>
      <c r="E31" s="12">
        <v>12</v>
      </c>
      <c r="F31" s="36"/>
      <c r="G31" s="26" t="str">
        <f t="shared" si="0"/>
        <v>ok</v>
      </c>
      <c r="H31" s="22">
        <f t="shared" si="1"/>
        <v>0</v>
      </c>
    </row>
    <row r="32" spans="1:8" x14ac:dyDescent="0.3">
      <c r="A32" s="8">
        <v>9080224</v>
      </c>
      <c r="B32" s="9" t="s">
        <v>31</v>
      </c>
      <c r="C32" s="10">
        <v>6.4</v>
      </c>
      <c r="D32" s="11">
        <v>0.2</v>
      </c>
      <c r="E32" s="12">
        <v>12</v>
      </c>
      <c r="F32" s="36"/>
      <c r="G32" s="26" t="str">
        <f t="shared" si="0"/>
        <v>ok</v>
      </c>
      <c r="H32" s="22">
        <f t="shared" si="1"/>
        <v>0</v>
      </c>
    </row>
    <row r="33" spans="1:8" s="24" customFormat="1" x14ac:dyDescent="0.3">
      <c r="A33" s="8">
        <v>9080252</v>
      </c>
      <c r="B33" s="9" t="s">
        <v>32</v>
      </c>
      <c r="C33" s="10">
        <v>6.4</v>
      </c>
      <c r="D33" s="11">
        <v>0.2</v>
      </c>
      <c r="E33" s="12">
        <v>12</v>
      </c>
      <c r="F33" s="36"/>
      <c r="G33" s="26" t="str">
        <f t="shared" si="0"/>
        <v>ok</v>
      </c>
      <c r="H33" s="22">
        <f t="shared" si="1"/>
        <v>0</v>
      </c>
    </row>
    <row r="34" spans="1:8" s="24" customFormat="1" x14ac:dyDescent="0.3">
      <c r="A34" s="3">
        <v>9080257</v>
      </c>
      <c r="B34" s="4" t="s">
        <v>57</v>
      </c>
      <c r="C34" s="7">
        <v>17.5</v>
      </c>
      <c r="D34" s="5">
        <v>0.2</v>
      </c>
      <c r="E34" s="6">
        <v>12</v>
      </c>
      <c r="F34" s="36"/>
      <c r="G34" s="23" t="str">
        <f t="shared" si="0"/>
        <v>ok</v>
      </c>
      <c r="H34" s="34">
        <f t="shared" si="1"/>
        <v>0</v>
      </c>
    </row>
    <row r="35" spans="1:8" x14ac:dyDescent="0.3">
      <c r="A35" s="8">
        <v>9080236</v>
      </c>
      <c r="B35" s="9" t="s">
        <v>33</v>
      </c>
      <c r="C35" s="10">
        <v>12.5</v>
      </c>
      <c r="D35" s="11">
        <v>0.2</v>
      </c>
      <c r="E35" s="12">
        <v>12</v>
      </c>
      <c r="F35" s="36"/>
      <c r="G35" s="26" t="str">
        <f t="shared" si="0"/>
        <v>ok</v>
      </c>
      <c r="H35" s="22">
        <f t="shared" si="1"/>
        <v>0</v>
      </c>
    </row>
    <row r="36" spans="1:8" x14ac:dyDescent="0.3">
      <c r="A36" s="8">
        <v>9080237</v>
      </c>
      <c r="B36" s="9" t="s">
        <v>34</v>
      </c>
      <c r="C36" s="10">
        <v>12.5</v>
      </c>
      <c r="D36" s="11">
        <v>0.2</v>
      </c>
      <c r="E36" s="12">
        <v>12</v>
      </c>
      <c r="F36" s="36"/>
      <c r="G36" s="26" t="str">
        <f t="shared" si="0"/>
        <v>ok</v>
      </c>
      <c r="H36" s="22">
        <f t="shared" si="1"/>
        <v>0</v>
      </c>
    </row>
    <row r="37" spans="1:8" s="24" customFormat="1" x14ac:dyDescent="0.3">
      <c r="A37" s="3">
        <v>9080258</v>
      </c>
      <c r="B37" s="4" t="s">
        <v>58</v>
      </c>
      <c r="C37" s="7">
        <v>15</v>
      </c>
      <c r="D37" s="5">
        <v>0.2</v>
      </c>
      <c r="E37" s="6">
        <v>12</v>
      </c>
      <c r="F37" s="36"/>
      <c r="G37" s="23" t="str">
        <f t="shared" ref="G37:G68" si="2">IF(MOD(F37,E37)=0,"ok","controllare")</f>
        <v>ok</v>
      </c>
      <c r="H37" s="34">
        <f t="shared" ref="H37:H56" si="3">+ROUND(F37*C37/1.1*(1-D37),2)</f>
        <v>0</v>
      </c>
    </row>
    <row r="38" spans="1:8" s="24" customFormat="1" x14ac:dyDescent="0.3">
      <c r="A38" s="3">
        <v>9080259</v>
      </c>
      <c r="B38" s="4" t="s">
        <v>59</v>
      </c>
      <c r="C38" s="7">
        <v>15</v>
      </c>
      <c r="D38" s="5">
        <v>0.2</v>
      </c>
      <c r="E38" s="6">
        <v>12</v>
      </c>
      <c r="F38" s="36"/>
      <c r="G38" s="23" t="str">
        <f t="shared" si="2"/>
        <v>ok</v>
      </c>
      <c r="H38" s="34">
        <f t="shared" si="3"/>
        <v>0</v>
      </c>
    </row>
    <row r="39" spans="1:8" x14ac:dyDescent="0.3">
      <c r="A39" s="28">
        <v>9300280</v>
      </c>
      <c r="B39" s="29" t="s">
        <v>35</v>
      </c>
      <c r="C39" s="30">
        <v>31</v>
      </c>
      <c r="D39" s="31">
        <v>0.25</v>
      </c>
      <c r="E39" s="32">
        <v>1</v>
      </c>
      <c r="F39" s="36"/>
      <c r="G39" s="33" t="str">
        <f t="shared" si="2"/>
        <v>ok</v>
      </c>
      <c r="H39" s="22">
        <f t="shared" si="3"/>
        <v>0</v>
      </c>
    </row>
    <row r="40" spans="1:8" x14ac:dyDescent="0.3">
      <c r="A40" s="8">
        <v>9300295</v>
      </c>
      <c r="B40" s="9" t="s">
        <v>36</v>
      </c>
      <c r="C40" s="10">
        <v>49</v>
      </c>
      <c r="D40" s="11">
        <v>0.25</v>
      </c>
      <c r="E40" s="12">
        <v>1</v>
      </c>
      <c r="F40" s="36"/>
      <c r="G40" s="26" t="str">
        <f t="shared" si="2"/>
        <v>ok</v>
      </c>
      <c r="H40" s="22">
        <f t="shared" si="3"/>
        <v>0</v>
      </c>
    </row>
    <row r="41" spans="1:8" s="25" customFormat="1" x14ac:dyDescent="0.3">
      <c r="A41" s="8">
        <v>9300273</v>
      </c>
      <c r="B41" s="9" t="s">
        <v>37</v>
      </c>
      <c r="C41" s="10">
        <v>22.5</v>
      </c>
      <c r="D41" s="11">
        <v>0.25</v>
      </c>
      <c r="E41" s="12">
        <v>1</v>
      </c>
      <c r="F41" s="36"/>
      <c r="G41" s="26" t="str">
        <f t="shared" si="2"/>
        <v>ok</v>
      </c>
      <c r="H41" s="22">
        <f t="shared" si="3"/>
        <v>0</v>
      </c>
    </row>
    <row r="42" spans="1:8" s="24" customFormat="1" x14ac:dyDescent="0.3">
      <c r="A42" s="8">
        <v>9300300</v>
      </c>
      <c r="B42" s="9" t="s">
        <v>38</v>
      </c>
      <c r="C42" s="10">
        <v>22.5</v>
      </c>
      <c r="D42" s="11">
        <v>0.25</v>
      </c>
      <c r="E42" s="12">
        <v>1</v>
      </c>
      <c r="F42" s="36"/>
      <c r="G42" s="26" t="str">
        <f t="shared" si="2"/>
        <v>ok</v>
      </c>
      <c r="H42" s="22">
        <f t="shared" si="3"/>
        <v>0</v>
      </c>
    </row>
    <row r="43" spans="1:8" s="25" customFormat="1" x14ac:dyDescent="0.3">
      <c r="A43" s="8">
        <v>9300275</v>
      </c>
      <c r="B43" s="9" t="s">
        <v>39</v>
      </c>
      <c r="C43" s="10">
        <v>22.5</v>
      </c>
      <c r="D43" s="11">
        <v>0.25</v>
      </c>
      <c r="E43" s="12">
        <v>1</v>
      </c>
      <c r="F43" s="36"/>
      <c r="G43" s="26" t="str">
        <f t="shared" si="2"/>
        <v>ok</v>
      </c>
      <c r="H43" s="22">
        <f t="shared" si="3"/>
        <v>0</v>
      </c>
    </row>
    <row r="44" spans="1:8" s="24" customFormat="1" x14ac:dyDescent="0.3">
      <c r="A44" s="8">
        <v>9300301</v>
      </c>
      <c r="B44" s="9" t="s">
        <v>40</v>
      </c>
      <c r="C44" s="10">
        <v>24.5</v>
      </c>
      <c r="D44" s="11">
        <v>0.25</v>
      </c>
      <c r="E44" s="12">
        <v>1</v>
      </c>
      <c r="F44" s="36"/>
      <c r="G44" s="26" t="str">
        <f t="shared" si="2"/>
        <v>ok</v>
      </c>
      <c r="H44" s="22">
        <f t="shared" si="3"/>
        <v>0</v>
      </c>
    </row>
    <row r="45" spans="1:8" s="24" customFormat="1" x14ac:dyDescent="0.3">
      <c r="A45" s="8">
        <v>9300302</v>
      </c>
      <c r="B45" s="9" t="s">
        <v>41</v>
      </c>
      <c r="C45" s="10">
        <v>24.5</v>
      </c>
      <c r="D45" s="11">
        <v>0.25</v>
      </c>
      <c r="E45" s="12">
        <v>1</v>
      </c>
      <c r="F45" s="36"/>
      <c r="G45" s="26" t="str">
        <f t="shared" si="2"/>
        <v>ok</v>
      </c>
      <c r="H45" s="22">
        <f t="shared" si="3"/>
        <v>0</v>
      </c>
    </row>
    <row r="46" spans="1:8" s="24" customFormat="1" x14ac:dyDescent="0.3">
      <c r="A46" s="3">
        <v>9300313</v>
      </c>
      <c r="B46" s="4" t="s">
        <v>62</v>
      </c>
      <c r="C46" s="7">
        <v>9.8000000000000007</v>
      </c>
      <c r="D46" s="5">
        <v>0.25</v>
      </c>
      <c r="E46" s="6">
        <v>2</v>
      </c>
      <c r="F46" s="36"/>
      <c r="G46" s="23" t="str">
        <f t="shared" si="2"/>
        <v>ok</v>
      </c>
      <c r="H46" s="34">
        <f t="shared" si="3"/>
        <v>0</v>
      </c>
    </row>
    <row r="47" spans="1:8" s="25" customFormat="1" x14ac:dyDescent="0.3">
      <c r="A47" s="8">
        <v>9140062</v>
      </c>
      <c r="B47" s="9" t="s">
        <v>42</v>
      </c>
      <c r="C47" s="10">
        <v>43</v>
      </c>
      <c r="D47" s="11">
        <v>0.25</v>
      </c>
      <c r="E47" s="12">
        <v>1</v>
      </c>
      <c r="F47" s="36"/>
      <c r="G47" s="26" t="str">
        <f t="shared" si="2"/>
        <v>ok</v>
      </c>
      <c r="H47" s="22">
        <f t="shared" si="3"/>
        <v>0</v>
      </c>
    </row>
    <row r="48" spans="1:8" s="25" customFormat="1" x14ac:dyDescent="0.3">
      <c r="A48" s="8">
        <v>9140029</v>
      </c>
      <c r="B48" s="9" t="s">
        <v>43</v>
      </c>
      <c r="C48" s="10">
        <f>9.5*4</f>
        <v>38</v>
      </c>
      <c r="D48" s="11">
        <v>0.25</v>
      </c>
      <c r="E48" s="12">
        <v>1</v>
      </c>
      <c r="F48" s="36"/>
      <c r="G48" s="26" t="str">
        <f t="shared" si="2"/>
        <v>ok</v>
      </c>
      <c r="H48" s="22">
        <f t="shared" si="3"/>
        <v>0</v>
      </c>
    </row>
    <row r="49" spans="1:8" x14ac:dyDescent="0.3">
      <c r="A49" s="8">
        <v>9300278</v>
      </c>
      <c r="B49" s="9" t="s">
        <v>60</v>
      </c>
      <c r="C49" s="10">
        <f>7.9*3</f>
        <v>23.700000000000003</v>
      </c>
      <c r="D49" s="11">
        <v>0.25</v>
      </c>
      <c r="E49" s="12">
        <v>1</v>
      </c>
      <c r="F49" s="36"/>
      <c r="G49" s="26" t="str">
        <f t="shared" si="2"/>
        <v>ok</v>
      </c>
      <c r="H49" s="22">
        <f t="shared" si="3"/>
        <v>0</v>
      </c>
    </row>
    <row r="50" spans="1:8" x14ac:dyDescent="0.3">
      <c r="A50" s="8">
        <v>9300202</v>
      </c>
      <c r="B50" s="9" t="s">
        <v>44</v>
      </c>
      <c r="C50" s="10">
        <f>5.5*12</f>
        <v>66</v>
      </c>
      <c r="D50" s="11">
        <v>0.25</v>
      </c>
      <c r="E50" s="12">
        <v>1</v>
      </c>
      <c r="F50" s="36"/>
      <c r="G50" s="26" t="str">
        <f t="shared" si="2"/>
        <v>ok</v>
      </c>
      <c r="H50" s="22">
        <f t="shared" si="3"/>
        <v>0</v>
      </c>
    </row>
    <row r="51" spans="1:8" x14ac:dyDescent="0.3">
      <c r="A51" s="8">
        <v>9140026</v>
      </c>
      <c r="B51" s="13" t="s">
        <v>45</v>
      </c>
      <c r="C51" s="10">
        <f>6.5*8</f>
        <v>52</v>
      </c>
      <c r="D51" s="11">
        <v>0.25</v>
      </c>
      <c r="E51" s="12">
        <v>1</v>
      </c>
      <c r="F51" s="36"/>
      <c r="G51" s="26" t="str">
        <f t="shared" si="2"/>
        <v>ok</v>
      </c>
      <c r="H51" s="22">
        <f t="shared" si="3"/>
        <v>0</v>
      </c>
    </row>
    <row r="52" spans="1:8" x14ac:dyDescent="0.3">
      <c r="A52" s="8">
        <v>9140008</v>
      </c>
      <c r="B52" s="13" t="s">
        <v>46</v>
      </c>
      <c r="C52" s="10">
        <f>4*(7.5+5.9)</f>
        <v>53.6</v>
      </c>
      <c r="D52" s="11">
        <v>0.25</v>
      </c>
      <c r="E52" s="12">
        <v>1</v>
      </c>
      <c r="F52" s="36"/>
      <c r="G52" s="26" t="str">
        <f t="shared" si="2"/>
        <v>ok</v>
      </c>
      <c r="H52" s="22">
        <f t="shared" si="3"/>
        <v>0</v>
      </c>
    </row>
    <row r="53" spans="1:8" x14ac:dyDescent="0.3">
      <c r="A53" s="8">
        <v>9140014</v>
      </c>
      <c r="B53" s="13" t="s">
        <v>47</v>
      </c>
      <c r="C53" s="10">
        <f>4.4*8</f>
        <v>35.200000000000003</v>
      </c>
      <c r="D53" s="11">
        <v>0.25</v>
      </c>
      <c r="E53" s="12">
        <v>1</v>
      </c>
      <c r="F53" s="36"/>
      <c r="G53" s="26" t="str">
        <f t="shared" si="2"/>
        <v>ok</v>
      </c>
      <c r="H53" s="22">
        <f t="shared" si="3"/>
        <v>0</v>
      </c>
    </row>
    <row r="54" spans="1:8" x14ac:dyDescent="0.3">
      <c r="A54" s="8">
        <v>9300279</v>
      </c>
      <c r="B54" s="9" t="s">
        <v>61</v>
      </c>
      <c r="C54" s="10">
        <f>8.2*4</f>
        <v>32.799999999999997</v>
      </c>
      <c r="D54" s="11">
        <v>0.25</v>
      </c>
      <c r="E54" s="12">
        <v>1</v>
      </c>
      <c r="F54" s="36"/>
      <c r="G54" s="26" t="str">
        <f t="shared" si="2"/>
        <v>ok</v>
      </c>
      <c r="H54" s="22">
        <f t="shared" si="3"/>
        <v>0</v>
      </c>
    </row>
    <row r="55" spans="1:8" s="24" customFormat="1" x14ac:dyDescent="0.3">
      <c r="A55" s="8">
        <v>9300303</v>
      </c>
      <c r="B55" s="9" t="s">
        <v>48</v>
      </c>
      <c r="C55" s="10">
        <v>16</v>
      </c>
      <c r="D55" s="11">
        <v>0.25</v>
      </c>
      <c r="E55" s="12">
        <v>4</v>
      </c>
      <c r="F55" s="36"/>
      <c r="G55" s="26" t="str">
        <f t="shared" si="2"/>
        <v>ok</v>
      </c>
      <c r="H55" s="22">
        <f t="shared" si="3"/>
        <v>0</v>
      </c>
    </row>
    <row r="56" spans="1:8" s="24" customFormat="1" x14ac:dyDescent="0.3">
      <c r="A56" s="8">
        <v>9300304</v>
      </c>
      <c r="B56" s="9" t="s">
        <v>49</v>
      </c>
      <c r="C56" s="10">
        <v>16</v>
      </c>
      <c r="D56" s="11">
        <v>0.25</v>
      </c>
      <c r="E56" s="12">
        <v>4</v>
      </c>
      <c r="F56" s="36"/>
      <c r="G56" s="26" t="str">
        <f t="shared" si="2"/>
        <v>ok</v>
      </c>
      <c r="H56" s="22">
        <f t="shared" si="3"/>
        <v>0</v>
      </c>
    </row>
  </sheetData>
  <sheetProtection algorithmName="SHA-512" hashValue="kSVkukDpd+XcdL+IOGJcGjcgxnn1CqO8aioJzcTyMejJC91GM5aQPxOxAcN/RJQVL+uyu9OGD1/+qfg5/3XbpA==" saltValue="SfD7pPmQaeAatgqczo2XYQ==" spinCount="100000" sheet="1" objects="1" scenarios="1"/>
  <autoFilter ref="A4:H56" xr:uid="{00000000-0009-0000-0000-000000000000}"/>
  <phoneticPr fontId="0" type="noConversion"/>
  <pageMargins left="0.47916666666666669" right="0.4375" top="0.33333333333333331" bottom="0.4375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topLeftCell="A4" workbookViewId="0">
      <selection activeCell="C30" sqref="C30"/>
    </sheetView>
  </sheetViews>
  <sheetFormatPr defaultRowHeight="14.4" x14ac:dyDescent="0.3"/>
  <cols>
    <col min="2" max="2" width="22.88671875" bestFit="1" customWidth="1"/>
    <col min="3" max="4" width="65.109375" bestFit="1" customWidth="1"/>
  </cols>
  <sheetData>
    <row r="1" spans="1:14" x14ac:dyDescent="0.3">
      <c r="A1" t="s">
        <v>50</v>
      </c>
    </row>
    <row r="2" spans="1:14" ht="31.5" customHeight="1" x14ac:dyDescent="0.3">
      <c r="A2" s="35" t="s">
        <v>51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4" spans="1:14" x14ac:dyDescent="0.3">
      <c r="A4" t="s">
        <v>52</v>
      </c>
      <c r="B4" t="s">
        <v>53</v>
      </c>
    </row>
    <row r="5" spans="1:14" x14ac:dyDescent="0.3">
      <c r="A5" t="str">
        <f>IF('MODULO ORDINE'!F5&gt;0,"X","")</f>
        <v/>
      </c>
      <c r="B5" t="str">
        <f>"HUBEQ"&amp;'MODULO ORDINE'!A5&amp;";"&amp;'MODULO ORDINE'!F5</f>
        <v>HUBEQ9000315;</v>
      </c>
    </row>
    <row r="6" spans="1:14" x14ac:dyDescent="0.3">
      <c r="A6" t="str">
        <f>IF('MODULO ORDINE'!F6&gt;0,"X","")</f>
        <v/>
      </c>
      <c r="B6" t="str">
        <f>"HUBEQ"&amp;'MODULO ORDINE'!A6&amp;";"&amp;'MODULO ORDINE'!F6</f>
        <v>HUBEQ9000359;</v>
      </c>
    </row>
    <row r="7" spans="1:14" x14ac:dyDescent="0.3">
      <c r="A7" t="str">
        <f>IF('MODULO ORDINE'!F7&gt;0,"X","")</f>
        <v/>
      </c>
      <c r="B7" t="str">
        <f>"HUBEQ"&amp;'MODULO ORDINE'!A7&amp;";"&amp;'MODULO ORDINE'!F7</f>
        <v>HUBEQ9000393;</v>
      </c>
    </row>
    <row r="8" spans="1:14" x14ac:dyDescent="0.3">
      <c r="A8" t="str">
        <f>IF('MODULO ORDINE'!F8&gt;0,"X","")</f>
        <v/>
      </c>
      <c r="B8" t="str">
        <f>"HUBEQ"&amp;'MODULO ORDINE'!A8&amp;";"&amp;'MODULO ORDINE'!F8</f>
        <v>HUBEQ9000393NUDA;</v>
      </c>
    </row>
    <row r="9" spans="1:14" x14ac:dyDescent="0.3">
      <c r="A9" t="str">
        <f>IF('MODULO ORDINE'!F9&gt;0,"X","")</f>
        <v/>
      </c>
      <c r="B9" t="str">
        <f>"HUBEQ"&amp;'MODULO ORDINE'!A9&amp;";"&amp;'MODULO ORDINE'!F9</f>
        <v>HUBEQ9000394;</v>
      </c>
    </row>
    <row r="10" spans="1:14" x14ac:dyDescent="0.3">
      <c r="A10" t="str">
        <f>IF('MODULO ORDINE'!F10&gt;0,"X","")</f>
        <v/>
      </c>
      <c r="B10" t="str">
        <f>"HUBEQ"&amp;'MODULO ORDINE'!A10&amp;";"&amp;'MODULO ORDINE'!F10</f>
        <v>HUBEQ9000394NUDA;</v>
      </c>
    </row>
    <row r="11" spans="1:14" x14ac:dyDescent="0.3">
      <c r="A11" t="str">
        <f>IF('MODULO ORDINE'!F11&gt;0,"X","")</f>
        <v/>
      </c>
      <c r="B11" t="str">
        <f>"HUBEQ"&amp;'MODULO ORDINE'!A11&amp;";"&amp;'MODULO ORDINE'!F11</f>
        <v>HUBEQ9000412;</v>
      </c>
    </row>
    <row r="12" spans="1:14" x14ac:dyDescent="0.3">
      <c r="A12" t="str">
        <f>IF('MODULO ORDINE'!F12&gt;0,"X","")</f>
        <v/>
      </c>
      <c r="B12" t="str">
        <f>"HUBEQ"&amp;'MODULO ORDINE'!A12&amp;";"&amp;'MODULO ORDINE'!F12</f>
        <v>HUBEQ9000412NUDA;</v>
      </c>
    </row>
    <row r="13" spans="1:14" x14ac:dyDescent="0.3">
      <c r="A13" t="str">
        <f>IF('MODULO ORDINE'!F13&gt;0,"X","")</f>
        <v/>
      </c>
      <c r="B13" t="str">
        <f>"HUBEQ"&amp;'MODULO ORDINE'!A13&amp;";"&amp;'MODULO ORDINE'!F13</f>
        <v>HUBEQ9000318;</v>
      </c>
    </row>
    <row r="14" spans="1:14" x14ac:dyDescent="0.3">
      <c r="A14" t="str">
        <f>IF('MODULO ORDINE'!F14&gt;0,"X","")</f>
        <v/>
      </c>
      <c r="B14" t="str">
        <f>"HUBEQ"&amp;'MODULO ORDINE'!A14&amp;";"&amp;'MODULO ORDINE'!F14</f>
        <v>HUBEQ9180208;</v>
      </c>
    </row>
    <row r="15" spans="1:14" x14ac:dyDescent="0.3">
      <c r="A15" t="str">
        <f>IF('MODULO ORDINE'!F15&gt;0,"X","")</f>
        <v/>
      </c>
      <c r="B15" t="str">
        <f>"HUBEQ"&amp;'MODULO ORDINE'!A15&amp;";"&amp;'MODULO ORDINE'!F15</f>
        <v>HUBEQ9180211;</v>
      </c>
    </row>
    <row r="16" spans="1:14" x14ac:dyDescent="0.3">
      <c r="A16" t="str">
        <f>IF('MODULO ORDINE'!F16&gt;0,"X","")</f>
        <v/>
      </c>
      <c r="B16" t="str">
        <f>"HUBEQ"&amp;'MODULO ORDINE'!A16&amp;";"&amp;'MODULO ORDINE'!F16</f>
        <v>HUBEQ9170240;</v>
      </c>
    </row>
    <row r="17" spans="1:2" x14ac:dyDescent="0.3">
      <c r="A17" t="str">
        <f>IF('MODULO ORDINE'!F17&gt;0,"X","")</f>
        <v/>
      </c>
      <c r="B17" t="str">
        <f>"HUBEQ"&amp;'MODULO ORDINE'!A17&amp;";"&amp;'MODULO ORDINE'!F17</f>
        <v>HUBEQ9170247;</v>
      </c>
    </row>
    <row r="18" spans="1:2" x14ac:dyDescent="0.3">
      <c r="A18" t="str">
        <f>IF('MODULO ORDINE'!F18&gt;0,"X","")</f>
        <v/>
      </c>
      <c r="B18" t="str">
        <f>"HUBEQ"&amp;'MODULO ORDINE'!A18&amp;";"&amp;'MODULO ORDINE'!F18</f>
        <v>HUBEQ9000396;</v>
      </c>
    </row>
    <row r="19" spans="1:2" x14ac:dyDescent="0.3">
      <c r="A19" t="str">
        <f>IF('MODULO ORDINE'!F19&gt;0,"X","")</f>
        <v/>
      </c>
      <c r="B19" t="str">
        <f>"HUBEQ"&amp;'MODULO ORDINE'!A19&amp;";"&amp;'MODULO ORDINE'!F19</f>
        <v>HUBEQ9000413;</v>
      </c>
    </row>
    <row r="20" spans="1:2" x14ac:dyDescent="0.3">
      <c r="A20" t="str">
        <f>IF('MODULO ORDINE'!F20&gt;0,"X","")</f>
        <v/>
      </c>
      <c r="B20" t="str">
        <f>"HUBEQ"&amp;'MODULO ORDINE'!A20&amp;";"&amp;'MODULO ORDINE'!F20</f>
        <v>HUBEQ9080219;</v>
      </c>
    </row>
    <row r="21" spans="1:2" x14ac:dyDescent="0.3">
      <c r="A21" t="str">
        <f>IF('MODULO ORDINE'!F21&gt;0,"X","")</f>
        <v/>
      </c>
      <c r="B21" t="str">
        <f>"HUBEQ"&amp;'MODULO ORDINE'!A21&amp;";"&amp;'MODULO ORDINE'!F21</f>
        <v>HUBEQ9080220;</v>
      </c>
    </row>
    <row r="22" spans="1:2" x14ac:dyDescent="0.3">
      <c r="A22" t="str">
        <f>IF('MODULO ORDINE'!F22&gt;0,"X","")</f>
        <v/>
      </c>
      <c r="B22" t="str">
        <f>"HUBEQ"&amp;'MODULO ORDINE'!A22&amp;";"&amp;'MODULO ORDINE'!F22</f>
        <v>HUBEQ9080217;</v>
      </c>
    </row>
    <row r="23" spans="1:2" x14ac:dyDescent="0.3">
      <c r="A23" t="str">
        <f>IF('MODULO ORDINE'!F23&gt;0,"X","")</f>
        <v/>
      </c>
      <c r="B23" t="str">
        <f>"HUBEQ"&amp;'MODULO ORDINE'!A23&amp;";"&amp;'MODULO ORDINE'!F23</f>
        <v>HUBEQ9080218;</v>
      </c>
    </row>
    <row r="24" spans="1:2" x14ac:dyDescent="0.3">
      <c r="A24" t="str">
        <f>IF('MODULO ORDINE'!F24&gt;0,"X","")</f>
        <v/>
      </c>
      <c r="B24" t="str">
        <f>"HUBEQ"&amp;'MODULO ORDINE'!A24&amp;";"&amp;'MODULO ORDINE'!F24</f>
        <v>HUBEQ9080232;</v>
      </c>
    </row>
    <row r="25" spans="1:2" x14ac:dyDescent="0.3">
      <c r="A25" t="str">
        <f>IF('MODULO ORDINE'!F25&gt;0,"X","")</f>
        <v/>
      </c>
      <c r="B25" t="str">
        <f>"HUBEQ"&amp;'MODULO ORDINE'!A25&amp;";"&amp;'MODULO ORDINE'!F25</f>
        <v>HUBEQ9080233;</v>
      </c>
    </row>
    <row r="26" spans="1:2" x14ac:dyDescent="0.3">
      <c r="A26" t="str">
        <f>IF('MODULO ORDINE'!F26&gt;0,"X","")</f>
        <v/>
      </c>
      <c r="B26" t="str">
        <f>"HUBEQ"&amp;'MODULO ORDINE'!A26&amp;";"&amp;'MODULO ORDINE'!F26</f>
        <v>HUBEQ9080234;</v>
      </c>
    </row>
    <row r="27" spans="1:2" x14ac:dyDescent="0.3">
      <c r="A27" t="str">
        <f>IF('MODULO ORDINE'!F27&gt;0,"X","")</f>
        <v/>
      </c>
      <c r="B27" t="str">
        <f>"HUBEQ"&amp;'MODULO ORDINE'!A27&amp;";"&amp;'MODULO ORDINE'!F27</f>
        <v>HUBEQ9080235;</v>
      </c>
    </row>
    <row r="28" spans="1:2" x14ac:dyDescent="0.3">
      <c r="A28" t="str">
        <f>IF('MODULO ORDINE'!F28&gt;0,"X","")</f>
        <v/>
      </c>
      <c r="B28" t="str">
        <f>"HUBEQ"&amp;'MODULO ORDINE'!A28&amp;";"&amp;'MODULO ORDINE'!F28</f>
        <v>HUBEQ9080255;</v>
      </c>
    </row>
    <row r="29" spans="1:2" x14ac:dyDescent="0.3">
      <c r="A29" t="str">
        <f>IF('MODULO ORDINE'!F29&gt;0,"X","")</f>
        <v/>
      </c>
      <c r="B29" t="str">
        <f>"HUBEQ"&amp;'MODULO ORDINE'!A29&amp;";"&amp;'MODULO ORDINE'!F29</f>
        <v>HUBEQ9080221;</v>
      </c>
    </row>
    <row r="30" spans="1:2" x14ac:dyDescent="0.3">
      <c r="A30" t="str">
        <f>IF('MODULO ORDINE'!F30&gt;0,"X","")</f>
        <v/>
      </c>
      <c r="B30" t="str">
        <f>"HUBEQ"&amp;'MODULO ORDINE'!A30&amp;";"&amp;'MODULO ORDINE'!F30</f>
        <v>HUBEQ9080253;</v>
      </c>
    </row>
    <row r="31" spans="1:2" x14ac:dyDescent="0.3">
      <c r="A31" t="str">
        <f>IF('MODULO ORDINE'!F31&gt;0,"X","")</f>
        <v/>
      </c>
      <c r="B31" t="str">
        <f>"HUBEQ"&amp;'MODULO ORDINE'!A31&amp;";"&amp;'MODULO ORDINE'!F31</f>
        <v>HUBEQ9080222;</v>
      </c>
    </row>
    <row r="32" spans="1:2" x14ac:dyDescent="0.3">
      <c r="A32" t="str">
        <f>IF('MODULO ORDINE'!F32&gt;0,"X","")</f>
        <v/>
      </c>
      <c r="B32" t="str">
        <f>"HUBEQ"&amp;'MODULO ORDINE'!A32&amp;";"&amp;'MODULO ORDINE'!F32</f>
        <v>HUBEQ9080224;</v>
      </c>
    </row>
    <row r="33" spans="1:2" x14ac:dyDescent="0.3">
      <c r="A33" t="str">
        <f>IF('MODULO ORDINE'!F33&gt;0,"X","")</f>
        <v/>
      </c>
      <c r="B33" t="str">
        <f>"HUBEQ"&amp;'MODULO ORDINE'!A33&amp;";"&amp;'MODULO ORDINE'!F33</f>
        <v>HUBEQ9080252;</v>
      </c>
    </row>
    <row r="34" spans="1:2" x14ac:dyDescent="0.3">
      <c r="A34" t="str">
        <f>IF('MODULO ORDINE'!F34&gt;0,"X","")</f>
        <v/>
      </c>
      <c r="B34" t="str">
        <f>"HUBEQ"&amp;'MODULO ORDINE'!A34&amp;";"&amp;'MODULO ORDINE'!F34</f>
        <v>HUBEQ9080257;</v>
      </c>
    </row>
    <row r="35" spans="1:2" x14ac:dyDescent="0.3">
      <c r="A35" t="str">
        <f>IF('MODULO ORDINE'!F35&gt;0,"X","")</f>
        <v/>
      </c>
      <c r="B35" t="str">
        <f>"HUBEQ"&amp;'MODULO ORDINE'!A35&amp;";"&amp;'MODULO ORDINE'!F35</f>
        <v>HUBEQ9080236;</v>
      </c>
    </row>
    <row r="36" spans="1:2" x14ac:dyDescent="0.3">
      <c r="A36" t="str">
        <f>IF('MODULO ORDINE'!F36&gt;0,"X","")</f>
        <v/>
      </c>
      <c r="B36" t="str">
        <f>"HUBEQ"&amp;'MODULO ORDINE'!A36&amp;";"&amp;'MODULO ORDINE'!F36</f>
        <v>HUBEQ9080237;</v>
      </c>
    </row>
    <row r="37" spans="1:2" x14ac:dyDescent="0.3">
      <c r="A37" t="str">
        <f>IF('MODULO ORDINE'!F37&gt;0,"X","")</f>
        <v/>
      </c>
      <c r="B37" t="str">
        <f>"HUBEQ"&amp;'MODULO ORDINE'!A37&amp;";"&amp;'MODULO ORDINE'!F37</f>
        <v>HUBEQ9080258;</v>
      </c>
    </row>
    <row r="38" spans="1:2" x14ac:dyDescent="0.3">
      <c r="A38" t="str">
        <f>IF('MODULO ORDINE'!F38&gt;0,"X","")</f>
        <v/>
      </c>
      <c r="B38" t="str">
        <f>"HUBEQ"&amp;'MODULO ORDINE'!A38&amp;";"&amp;'MODULO ORDINE'!F38</f>
        <v>HUBEQ9080259;</v>
      </c>
    </row>
    <row r="39" spans="1:2" x14ac:dyDescent="0.3">
      <c r="A39" t="str">
        <f>IF('MODULO ORDINE'!F39&gt;0,"X","")</f>
        <v/>
      </c>
      <c r="B39" t="str">
        <f>"HUBEQ"&amp;'MODULO ORDINE'!A39&amp;";"&amp;'MODULO ORDINE'!F39</f>
        <v>HUBEQ9300280;</v>
      </c>
    </row>
    <row r="40" spans="1:2" x14ac:dyDescent="0.3">
      <c r="A40" t="str">
        <f>IF('MODULO ORDINE'!F40&gt;0,"X","")</f>
        <v/>
      </c>
      <c r="B40" t="str">
        <f>"HUBEQ"&amp;'MODULO ORDINE'!A40&amp;";"&amp;'MODULO ORDINE'!F40</f>
        <v>HUBEQ9300295;</v>
      </c>
    </row>
    <row r="41" spans="1:2" x14ac:dyDescent="0.3">
      <c r="A41" t="str">
        <f>IF('MODULO ORDINE'!F41&gt;0,"X","")</f>
        <v/>
      </c>
      <c r="B41" t="str">
        <f>"HUBEQ"&amp;'MODULO ORDINE'!A41&amp;";"&amp;'MODULO ORDINE'!F41</f>
        <v>HUBEQ9300273;</v>
      </c>
    </row>
    <row r="42" spans="1:2" x14ac:dyDescent="0.3">
      <c r="A42" t="str">
        <f>IF('MODULO ORDINE'!F42&gt;0,"X","")</f>
        <v/>
      </c>
      <c r="B42" t="str">
        <f>"HUBEQ"&amp;'MODULO ORDINE'!A42&amp;";"&amp;'MODULO ORDINE'!F42</f>
        <v>HUBEQ9300300;</v>
      </c>
    </row>
    <row r="43" spans="1:2" x14ac:dyDescent="0.3">
      <c r="A43" t="str">
        <f>IF('MODULO ORDINE'!F43&gt;0,"X","")</f>
        <v/>
      </c>
      <c r="B43" t="str">
        <f>"HUBEQ"&amp;'MODULO ORDINE'!A43&amp;";"&amp;'MODULO ORDINE'!F43</f>
        <v>HUBEQ9300275;</v>
      </c>
    </row>
    <row r="44" spans="1:2" x14ac:dyDescent="0.3">
      <c r="A44" t="str">
        <f>IF('MODULO ORDINE'!F44&gt;0,"X","")</f>
        <v/>
      </c>
      <c r="B44" t="str">
        <f>"HUBEQ"&amp;'MODULO ORDINE'!A44&amp;";"&amp;'MODULO ORDINE'!F44</f>
        <v>HUBEQ9300301;</v>
      </c>
    </row>
    <row r="45" spans="1:2" x14ac:dyDescent="0.3">
      <c r="A45" t="str">
        <f>IF('MODULO ORDINE'!F45&gt;0,"X","")</f>
        <v/>
      </c>
      <c r="B45" t="str">
        <f>"HUBEQ"&amp;'MODULO ORDINE'!A45&amp;";"&amp;'MODULO ORDINE'!F45</f>
        <v>HUBEQ9300302;</v>
      </c>
    </row>
    <row r="46" spans="1:2" x14ac:dyDescent="0.3">
      <c r="A46" t="str">
        <f>IF('MODULO ORDINE'!F46&gt;0,"X","")</f>
        <v/>
      </c>
      <c r="B46" t="str">
        <f>"HUBEQ"&amp;'MODULO ORDINE'!A46&amp;";"&amp;'MODULO ORDINE'!F46</f>
        <v>HUBEQ9300313;</v>
      </c>
    </row>
    <row r="47" spans="1:2" x14ac:dyDescent="0.3">
      <c r="A47" t="str">
        <f>IF('MODULO ORDINE'!F47&gt;0,"X","")</f>
        <v/>
      </c>
      <c r="B47" t="str">
        <f>"HUBEQ"&amp;'MODULO ORDINE'!A47&amp;";"&amp;'MODULO ORDINE'!F47</f>
        <v>HUBEQ9140062;</v>
      </c>
    </row>
    <row r="48" spans="1:2" x14ac:dyDescent="0.3">
      <c r="A48" t="str">
        <f>IF('MODULO ORDINE'!F48&gt;0,"X","")</f>
        <v/>
      </c>
      <c r="B48" t="str">
        <f>"HUBEQ"&amp;'MODULO ORDINE'!A48&amp;";"&amp;'MODULO ORDINE'!F48</f>
        <v>HUBEQ9140029;</v>
      </c>
    </row>
    <row r="49" spans="1:2" x14ac:dyDescent="0.3">
      <c r="A49" t="str">
        <f>IF('MODULO ORDINE'!F49&gt;0,"X","")</f>
        <v/>
      </c>
      <c r="B49" t="str">
        <f>"HUBEQ"&amp;'MODULO ORDINE'!A49&amp;";"&amp;'MODULO ORDINE'!F49</f>
        <v>HUBEQ9300278;</v>
      </c>
    </row>
    <row r="50" spans="1:2" x14ac:dyDescent="0.3">
      <c r="A50" t="str">
        <f>IF('MODULO ORDINE'!F50&gt;0,"X","")</f>
        <v/>
      </c>
      <c r="B50" t="str">
        <f>"HUBEQ"&amp;'MODULO ORDINE'!A50&amp;";"&amp;'MODULO ORDINE'!F50</f>
        <v>HUBEQ9300202;</v>
      </c>
    </row>
    <row r="51" spans="1:2" x14ac:dyDescent="0.3">
      <c r="A51" t="str">
        <f>IF('MODULO ORDINE'!F51&gt;0,"X","")</f>
        <v/>
      </c>
      <c r="B51" t="str">
        <f>"HUBEQ"&amp;'MODULO ORDINE'!A51&amp;";"&amp;'MODULO ORDINE'!F51</f>
        <v>HUBEQ9140026;</v>
      </c>
    </row>
    <row r="52" spans="1:2" x14ac:dyDescent="0.3">
      <c r="A52" t="str">
        <f>IF('MODULO ORDINE'!F52&gt;0,"X","")</f>
        <v/>
      </c>
      <c r="B52" t="str">
        <f>"HUBEQ"&amp;'MODULO ORDINE'!A52&amp;";"&amp;'MODULO ORDINE'!F52</f>
        <v>HUBEQ9140008;</v>
      </c>
    </row>
    <row r="53" spans="1:2" x14ac:dyDescent="0.3">
      <c r="A53" t="str">
        <f>IF('MODULO ORDINE'!F53&gt;0,"X","")</f>
        <v/>
      </c>
      <c r="B53" t="str">
        <f>"HUBEQ"&amp;'MODULO ORDINE'!A53&amp;";"&amp;'MODULO ORDINE'!F53</f>
        <v>HUBEQ9140014;</v>
      </c>
    </row>
    <row r="54" spans="1:2" x14ac:dyDescent="0.3">
      <c r="A54" t="str">
        <f>IF('MODULO ORDINE'!F54&gt;0,"X","")</f>
        <v/>
      </c>
      <c r="B54" t="str">
        <f>"HUBEQ"&amp;'MODULO ORDINE'!A54&amp;";"&amp;'MODULO ORDINE'!F54</f>
        <v>HUBEQ9300279;</v>
      </c>
    </row>
    <row r="55" spans="1:2" x14ac:dyDescent="0.3">
      <c r="A55" t="str">
        <f>IF('MODULO ORDINE'!F55&gt;0,"X","")</f>
        <v/>
      </c>
      <c r="B55" t="str">
        <f>"HUBEQ"&amp;'MODULO ORDINE'!A55&amp;";"&amp;'MODULO ORDINE'!F55</f>
        <v>HUBEQ9300303;</v>
      </c>
    </row>
    <row r="56" spans="1:2" x14ac:dyDescent="0.3">
      <c r="A56" t="str">
        <f>IF('MODULO ORDINE'!F56&gt;0,"X","")</f>
        <v/>
      </c>
      <c r="B56" t="str">
        <f>"HUBEQ"&amp;'MODULO ORDINE'!A56&amp;";"&amp;'MODULO ORDINE'!F56</f>
        <v>HUBEQ9300304;</v>
      </c>
    </row>
  </sheetData>
  <autoFilter ref="A4:B37" xr:uid="{00000000-0009-0000-0000-000001000000}"/>
  <mergeCells count="1"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MODULO ORDINE</vt:lpstr>
      <vt:lpstr>PER INSERIMENTO SU DEMETRA</vt:lpstr>
      <vt:lpstr>'MODULO ORDINE'!Titoli_stampa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UT04</dc:creator>
  <cp:lastModifiedBy>Acquisti Equomercato</cp:lastModifiedBy>
  <cp:lastPrinted>2026-01-14T16:33:25Z</cp:lastPrinted>
  <dcterms:created xsi:type="dcterms:W3CDTF">2025-01-15T10:36:16Z</dcterms:created>
  <dcterms:modified xsi:type="dcterms:W3CDTF">2026-01-15T14:24:30Z</dcterms:modified>
</cp:coreProperties>
</file>